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355" yWindow="65176" windowWidth="16710" windowHeight="10365" activeTab="0"/>
  </bookViews>
  <sheets>
    <sheet name=" бюджет" sheetId="1" r:id="rId1"/>
  </sheets>
  <definedNames/>
  <calcPr fullCalcOnLoad="1"/>
</workbook>
</file>

<file path=xl/sharedStrings.xml><?xml version="1.0" encoding="utf-8"?>
<sst xmlns="http://schemas.openxmlformats.org/spreadsheetml/2006/main" count="515" uniqueCount="159">
  <si>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</si>
  <si>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</si>
  <si>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</si>
  <si>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</si>
  <si>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</si>
  <si>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</si>
  <si>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</si>
  <si>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</si>
  <si>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</si>
  <si>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</si>
  <si>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</si>
  <si>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</si>
  <si>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020</t>
  </si>
  <si>
    <t>040</t>
  </si>
  <si>
    <t>03</t>
  </si>
  <si>
    <t>1</t>
  </si>
  <si>
    <t>06</t>
  </si>
  <si>
    <t>11</t>
  </si>
  <si>
    <t>12</t>
  </si>
  <si>
    <t>16</t>
  </si>
  <si>
    <t>30</t>
  </si>
  <si>
    <t>030</t>
  </si>
  <si>
    <t>3</t>
  </si>
  <si>
    <t>182</t>
  </si>
  <si>
    <t>10</t>
  </si>
  <si>
    <t>13</t>
  </si>
  <si>
    <t>25</t>
  </si>
  <si>
    <t>14</t>
  </si>
  <si>
    <t>28</t>
  </si>
  <si>
    <t>КБК</t>
  </si>
  <si>
    <t>№ строки</t>
  </si>
  <si>
    <t>2</t>
  </si>
  <si>
    <t>4</t>
  </si>
  <si>
    <t>5</t>
  </si>
  <si>
    <t>6</t>
  </si>
  <si>
    <t>8</t>
  </si>
  <si>
    <t>9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</si>
  <si>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</si>
  <si>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</si>
  <si>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</si>
  <si>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</si>
  <si>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</si>
  <si>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</si>
  <si>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</si>
  <si>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</si>
  <si>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</si>
  <si>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</si>
  <si>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</si>
  <si>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29</t>
  </si>
  <si>
    <t>31</t>
  </si>
  <si>
    <t>32</t>
  </si>
  <si>
    <t>999</t>
  </si>
  <si>
    <t>024</t>
  </si>
  <si>
    <t>7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</si>
  <si>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</si>
  <si>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</si>
  <si>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</si>
  <si>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</si>
  <si>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</si>
  <si>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</si>
  <si>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</si>
  <si>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</si>
  <si>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НАЛОГОВЫЕ И НЕНАЛОГОВЫЕ ДОХОДЫ</t>
  </si>
  <si>
    <t>код администратора</t>
  </si>
  <si>
    <t>Код группы</t>
  </si>
  <si>
    <t>Код подгруппы</t>
  </si>
  <si>
    <t>Субвенции местным бюджетам на выполнение передаваемых полномочий субъектов Российской Федерации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</si>
  <si>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</si>
  <si>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</si>
  <si>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</si>
  <si>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</si>
  <si>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</si>
  <si>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7514</t>
  </si>
  <si>
    <t>НАЛОГИ НА ИМУЩЕСТВО</t>
  </si>
  <si>
    <t>Земельный налог</t>
  </si>
  <si>
    <t>04</t>
  </si>
  <si>
    <t>Иные межбюджетные трансферты</t>
  </si>
  <si>
    <t>2721</t>
  </si>
  <si>
    <t>043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</si>
  <si>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</si>
  <si>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</t>
  </si>
  <si>
    <t>( руб.)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</si>
  <si>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</si>
  <si>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</si>
  <si>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</si>
  <si>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Дотации бюджетам сельских поселений на выравнивание бюджетной обеспеченности
 </t>
  </si>
  <si>
    <t>код аналитической группы подвида</t>
  </si>
  <si>
    <t>Наименование кода классификации доходов бюджета</t>
  </si>
  <si>
    <t>код группы подвида</t>
  </si>
  <si>
    <t>08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</si>
  <si>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</si>
  <si>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</si>
  <si>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35</t>
  </si>
  <si>
    <t>118</t>
  </si>
  <si>
    <t>49</t>
  </si>
  <si>
    <t>601</t>
  </si>
  <si>
    <t>Акцизы по подакцизным товарам(продукции),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</si>
  <si>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</si>
  <si>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</si>
  <si>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</si>
  <si>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</si>
  <si>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</si>
  <si>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40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</si>
  <si>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</si>
  <si>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</si>
  <si>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</si>
  <si>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150</t>
  </si>
  <si>
    <t>7412</t>
  </si>
  <si>
    <t>7508</t>
  </si>
  <si>
    <t>33</t>
  </si>
  <si>
    <t>34</t>
  </si>
  <si>
    <t>% исполнения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</si>
  <si>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</si>
  <si>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</si>
  <si>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</si>
  <si>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</si>
  <si>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</si>
  <si>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310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</si>
  <si>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</si>
  <si>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</si>
  <si>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</si>
  <si>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</si>
  <si>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</si>
  <si>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2100</t>
  </si>
  <si>
    <t>1000</t>
  </si>
  <si>
    <t>3000</t>
  </si>
  <si>
    <t>41</t>
  </si>
  <si>
    <t>42</t>
  </si>
  <si>
    <t>43</t>
  </si>
  <si>
    <t>44</t>
  </si>
  <si>
    <t>45</t>
  </si>
  <si>
    <t>46</t>
  </si>
  <si>
    <t>47</t>
  </si>
  <si>
    <t>50</t>
  </si>
  <si>
    <t>"Об исполнении бюжета Амыльского</t>
  </si>
  <si>
    <t>09</t>
  </si>
  <si>
    <t>045</t>
  </si>
  <si>
    <t>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</si>
  <si>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</si>
  <si>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</si>
  <si>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7741</t>
  </si>
  <si>
    <t>Иные межбюджетные трансферты бюджетам муниципальных образований для реализации проектов по благоустройству территорий поселений, городских округов</t>
  </si>
  <si>
    <t>7745</t>
  </si>
  <si>
    <t>07</t>
  </si>
  <si>
    <t>05</t>
  </si>
  <si>
    <t>Прочие безвозмездные поступления в бюджеты сельских поселений</t>
  </si>
  <si>
    <t>ПРОЧИЕ БЕЗВОЗМЕЗДНЫЕ ПОСТУПЛЕНИЯ</t>
  </si>
  <si>
    <r>
      <t xml:space="preserve">Доходы бюджета Амыльского  сельсовета на  2021 год и плановый период 2022-2023 годов                                  </t>
    </r>
    <r>
      <rPr>
        <sz val="10"/>
        <rFont val="Times New Roman"/>
        <family val="1"/>
      </rPr>
      <t xml:space="preserve"> </t>
    </r>
  </si>
  <si>
    <t>УТВЕРЖДЕНОДоходы 
2021 года</t>
  </si>
  <si>
    <t>ИСПОЛНЕНО Доходы 
2021 года</t>
  </si>
  <si>
    <t>сельсовета за 2021 год"</t>
  </si>
  <si>
    <t xml:space="preserve">Иные межбюджетные трансферты, передаваемые бюджетам сельских поселений на поддержку мер по обеспечению сбалансированности </t>
  </si>
  <si>
    <t>Иные 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</si>
  <si>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Иные межбюджетные трансферты, передаваемые бюджетам сельских поселений (на содействие развитию налогового потенциала)</t>
  </si>
  <si>
    <t>7749</t>
  </si>
  <si>
    <t>Иные межбюджетные трансферты, передаваемые бюджетам сельских поселений на обеспечение первичных мер пожарной безопасности</t>
  </si>
  <si>
    <t>Иные межбюджетные трансферты, передаваемые бюджетам сельских поселений (на )</t>
  </si>
  <si>
    <t>Приложение  2</t>
  </si>
  <si>
    <t>к решению от 14.04.2022г №  51-Р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</si>
</sst>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"/>
    <numFmt numFmtId="175" formatCode="#,##0.000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0000"/>
    <numFmt numFmtId="183" formatCode="#,##0.000000"/>
    <numFmt numFmtId="184" formatCode="?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0" borderId="10" xfId="53" applyNumberFormat="1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49" fontId="4" fillId="0" borderId="10" xfId="54" applyNumberFormat="1" applyFont="1" applyFill="1" applyBorder="1" applyAlignment="1">
      <alignment horizontal="center"/>
      <protection/>
    </xf>
    <xf numFmtId="174" fontId="3" fillId="32" borderId="10" xfId="0" applyNumberFormat="1" applyFont="1" applyFill="1" applyBorder="1" applyAlignment="1">
      <alignment/>
    </xf>
    <xf numFmtId="174" fontId="4" fillId="32" borderId="10" xfId="0" applyNumberFormat="1" applyFont="1" applyFill="1" applyBorder="1" applyAlignment="1">
      <alignment/>
    </xf>
    <xf numFmtId="174" fontId="4" fillId="0" borderId="10" xfId="54" applyNumberFormat="1" applyFont="1" applyFill="1" applyBorder="1">
      <alignment/>
      <protection/>
    </xf>
    <xf numFmtId="174" fontId="4" fillId="0" borderId="10" xfId="0" applyNumberFormat="1" applyFont="1" applyFill="1" applyBorder="1" applyAlignment="1">
      <alignment/>
    </xf>
    <xf numFmtId="49" fontId="6" fillId="0" borderId="10" xfId="54" applyNumberFormat="1" applyFont="1" applyBorder="1" applyAlignment="1" applyProtection="1">
      <alignment horizontal="center" vertical="top"/>
      <protection/>
    </xf>
    <xf numFmtId="49" fontId="6" fillId="0" borderId="10" xfId="54" applyNumberFormat="1" applyFont="1" applyFill="1" applyBorder="1" applyAlignment="1" applyProtection="1">
      <alignment horizontal="center" vertical="top"/>
      <protection/>
    </xf>
    <xf numFmtId="0" fontId="4" fillId="0" borderId="10" xfId="54" applyFont="1" applyFill="1" applyBorder="1" applyAlignment="1">
      <alignment vertical="center" wrapText="1"/>
      <protection/>
    </xf>
    <xf numFmtId="0" fontId="4" fillId="0" borderId="10" xfId="54" applyFont="1" applyFill="1" applyBorder="1" applyAlignment="1" applyProtection="1">
      <alignment horizontal="justify" vertical="center"/>
      <protection/>
    </xf>
    <xf numFmtId="49" fontId="4" fillId="0" borderId="10" xfId="54" applyNumberFormat="1" applyFont="1" applyBorder="1" applyProtection="1">
      <alignment/>
      <protection/>
    </xf>
    <xf numFmtId="49" fontId="4" fillId="0" borderId="10" xfId="54" applyNumberFormat="1" applyFont="1" applyBorder="1" applyAlignment="1" applyProtection="1">
      <alignment vertical="center" wrapText="1"/>
      <protection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53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4" fontId="3" fillId="32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4" fontId="4" fillId="32" borderId="10" xfId="0" applyNumberFormat="1" applyFont="1" applyFill="1" applyBorder="1" applyAlignment="1">
      <alignment/>
    </xf>
    <xf numFmtId="4" fontId="4" fillId="0" borderId="11" xfId="54" applyNumberFormat="1" applyFont="1" applyFill="1" applyBorder="1">
      <alignment/>
      <protection/>
    </xf>
    <xf numFmtId="4" fontId="4" fillId="32" borderId="12" xfId="0" applyNumberFormat="1" applyFont="1" applyFill="1" applyBorder="1" applyAlignment="1">
      <alignment/>
    </xf>
    <xf numFmtId="4" fontId="3" fillId="32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49" fontId="4" fillId="0" borderId="10" xfId="54" applyNumberFormat="1" applyFont="1" applyBorder="1" applyAlignment="1" applyProtection="1">
      <alignment wrapText="1"/>
      <protection/>
    </xf>
    <xf numFmtId="184" fontId="9" fillId="0" borderId="13" xfId="0" applyNumberFormat="1" applyFont="1" applyBorder="1" applyAlignment="1" applyProtection="1">
      <alignment horizontal="left" wrapText="1"/>
      <protection/>
    </xf>
    <xf numFmtId="49" fontId="9" fillId="0" borderId="13" xfId="0" applyNumberFormat="1" applyFont="1" applyBorder="1" applyAlignment="1" applyProtection="1">
      <alignment horizontal="left" wrapText="1"/>
      <protection/>
    </xf>
    <xf numFmtId="0" fontId="3" fillId="0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B1">
      <selection activeCell="K14" sqref="K14"/>
    </sheetView>
  </sheetViews>
  <sheetFormatPr defaultColWidth="9.00390625" defaultRowHeight="12.75"/>
  <cols>
    <col min="1" max="1" width="2.25390625" style="0" customWidth="1"/>
    <col min="2" max="3" width="3.875" style="0" customWidth="1"/>
    <col min="4" max="4" width="2.125" style="0" customWidth="1"/>
    <col min="5" max="6" width="3.75390625" style="0" customWidth="1"/>
    <col min="7" max="7" width="4.75390625" style="0" customWidth="1"/>
    <col min="8" max="8" width="3.75390625" style="0" customWidth="1"/>
    <col min="9" max="9" width="4.875" style="0" customWidth="1"/>
    <col min="10" max="10" width="3.875" style="0" customWidth="1"/>
    <col min="11" max="11" width="60.25390625" style="0" customWidth="1"/>
    <col min="12" max="12" width="14.625" style="20" customWidth="1"/>
    <col min="13" max="13" width="12.375" style="20" customWidth="1"/>
    <col min="14" max="14" width="12.125" style="20" customWidth="1"/>
    <col min="15" max="15" width="8.75390625" style="0" customWidth="1"/>
    <col min="16" max="16" width="13.375" style="0" customWidth="1"/>
  </cols>
  <sheetData>
    <row r="1" ht="12.75">
      <c r="L1" s="20" t="s">
        <v>157</v>
      </c>
    </row>
    <row r="2" ht="12.75">
      <c r="L2" s="20" t="s">
        <v>158</v>
      </c>
    </row>
    <row r="3" ht="12.75">
      <c r="L3" s="20" t="s">
        <v>134</v>
      </c>
    </row>
    <row r="4" ht="12.75">
      <c r="L4" s="20" t="s">
        <v>150</v>
      </c>
    </row>
    <row r="6" spans="1:14" s="1" customFormat="1" ht="22.5" customHeight="1">
      <c r="A6" s="14"/>
      <c r="B6" s="15"/>
      <c r="C6" s="54" t="s">
        <v>147</v>
      </c>
      <c r="D6" s="54"/>
      <c r="E6" s="54"/>
      <c r="F6" s="54"/>
      <c r="G6" s="54"/>
      <c r="H6" s="54"/>
      <c r="I6" s="54"/>
      <c r="J6" s="54"/>
      <c r="K6" s="54"/>
      <c r="L6" s="54"/>
      <c r="M6" s="21"/>
      <c r="N6" s="21"/>
    </row>
    <row r="7" spans="1:14" s="1" customFormat="1" ht="12.75">
      <c r="A7" s="14"/>
      <c r="B7" s="14"/>
      <c r="C7" s="16"/>
      <c r="D7" s="16"/>
      <c r="E7" s="16"/>
      <c r="F7" s="16"/>
      <c r="G7" s="16"/>
      <c r="H7" s="16"/>
      <c r="I7" s="16"/>
      <c r="J7" s="16"/>
      <c r="K7" s="17"/>
      <c r="L7" s="21"/>
      <c r="M7" s="21"/>
      <c r="N7" s="22" t="s">
        <v>81</v>
      </c>
    </row>
    <row r="8" spans="1:14" s="1" customFormat="1" ht="11.25" customHeight="1">
      <c r="A8" s="14"/>
      <c r="B8" s="55" t="s">
        <v>30</v>
      </c>
      <c r="C8" s="56" t="s">
        <v>29</v>
      </c>
      <c r="D8" s="56"/>
      <c r="E8" s="56"/>
      <c r="F8" s="56"/>
      <c r="G8" s="56"/>
      <c r="H8" s="56"/>
      <c r="I8" s="56"/>
      <c r="J8" s="56"/>
      <c r="K8" s="56" t="s">
        <v>87</v>
      </c>
      <c r="L8" s="52" t="s">
        <v>148</v>
      </c>
      <c r="M8" s="52" t="s">
        <v>149</v>
      </c>
      <c r="N8" s="52" t="s">
        <v>111</v>
      </c>
    </row>
    <row r="9" spans="1:14" s="1" customFormat="1" ht="5.25" customHeight="1" hidden="1">
      <c r="A9" s="14"/>
      <c r="B9" s="55"/>
      <c r="C9" s="56"/>
      <c r="D9" s="56"/>
      <c r="E9" s="56"/>
      <c r="F9" s="56"/>
      <c r="G9" s="56"/>
      <c r="H9" s="56"/>
      <c r="I9" s="56"/>
      <c r="J9" s="56"/>
      <c r="K9" s="57"/>
      <c r="L9" s="53"/>
      <c r="M9" s="53"/>
      <c r="N9" s="53"/>
    </row>
    <row r="10" spans="1:14" s="1" customFormat="1" ht="75" customHeight="1">
      <c r="A10" s="14"/>
      <c r="B10" s="55"/>
      <c r="C10" s="18" t="s">
        <v>63</v>
      </c>
      <c r="D10" s="18" t="s">
        <v>64</v>
      </c>
      <c r="E10" s="18" t="s">
        <v>65</v>
      </c>
      <c r="F10" s="18" t="s">
        <v>0</v>
      </c>
      <c r="G10" s="18" t="s">
        <v>1</v>
      </c>
      <c r="H10" s="18" t="s">
        <v>2</v>
      </c>
      <c r="I10" s="39" t="s">
        <v>88</v>
      </c>
      <c r="J10" s="39" t="s">
        <v>86</v>
      </c>
      <c r="K10" s="57"/>
      <c r="L10" s="53"/>
      <c r="M10" s="53"/>
      <c r="N10" s="53"/>
    </row>
    <row r="11" spans="1:14" s="1" customFormat="1" ht="12.75">
      <c r="A11" s="14"/>
      <c r="B11" s="8" t="s">
        <v>15</v>
      </c>
      <c r="C11" s="13" t="s">
        <v>4</v>
      </c>
      <c r="D11" s="13">
        <v>1</v>
      </c>
      <c r="E11" s="13" t="s">
        <v>3</v>
      </c>
      <c r="F11" s="13" t="s">
        <v>3</v>
      </c>
      <c r="G11" s="13" t="s">
        <v>4</v>
      </c>
      <c r="H11" s="13" t="s">
        <v>3</v>
      </c>
      <c r="I11" s="13" t="s">
        <v>5</v>
      </c>
      <c r="J11" s="13" t="s">
        <v>4</v>
      </c>
      <c r="K11" s="10" t="s">
        <v>62</v>
      </c>
      <c r="L11" s="24">
        <f>L12+L21+L27+L35+L38+L40</f>
        <v>283400</v>
      </c>
      <c r="M11" s="38">
        <f>M12+M21+M27+M35+M38+M40</f>
        <v>297451</v>
      </c>
      <c r="N11" s="25">
        <f>M11/L11*100</f>
        <v>104.95800988002824</v>
      </c>
    </row>
    <row r="12" spans="1:14" s="2" customFormat="1" ht="12.75">
      <c r="A12" s="14"/>
      <c r="B12" s="8" t="s">
        <v>31</v>
      </c>
      <c r="C12" s="19" t="s">
        <v>23</v>
      </c>
      <c r="D12" s="19">
        <v>1</v>
      </c>
      <c r="E12" s="19" t="s">
        <v>6</v>
      </c>
      <c r="F12" s="19" t="s">
        <v>3</v>
      </c>
      <c r="G12" s="19" t="s">
        <v>4</v>
      </c>
      <c r="H12" s="19" t="s">
        <v>3</v>
      </c>
      <c r="I12" s="19" t="s">
        <v>5</v>
      </c>
      <c r="J12" s="19" t="s">
        <v>4</v>
      </c>
      <c r="K12" s="6" t="s">
        <v>7</v>
      </c>
      <c r="L12" s="25">
        <f>L13</f>
        <v>52300</v>
      </c>
      <c r="M12" s="40">
        <f>M13</f>
        <v>55244.42</v>
      </c>
      <c r="N12" s="25">
        <f>M12/L12*100</f>
        <v>105.62986615678776</v>
      </c>
    </row>
    <row r="13" spans="1:14" s="3" customFormat="1" ht="12.75">
      <c r="A13" s="14"/>
      <c r="B13" s="8" t="s">
        <v>22</v>
      </c>
      <c r="C13" s="19" t="s">
        <v>23</v>
      </c>
      <c r="D13" s="19">
        <v>1</v>
      </c>
      <c r="E13" s="19" t="s">
        <v>6</v>
      </c>
      <c r="F13" s="19" t="s">
        <v>10</v>
      </c>
      <c r="G13" s="19" t="s">
        <v>4</v>
      </c>
      <c r="H13" s="19" t="s">
        <v>6</v>
      </c>
      <c r="I13" s="19" t="s">
        <v>5</v>
      </c>
      <c r="J13" s="19" t="s">
        <v>8</v>
      </c>
      <c r="K13" s="6" t="s">
        <v>11</v>
      </c>
      <c r="L13" s="25">
        <f>L15</f>
        <v>52300</v>
      </c>
      <c r="M13" s="40">
        <f>M14+M18</f>
        <v>55244.42</v>
      </c>
      <c r="N13" s="25">
        <f>M13/L13*100</f>
        <v>105.62986615678776</v>
      </c>
    </row>
    <row r="14" spans="1:14" s="3" customFormat="1" ht="76.5">
      <c r="A14" s="14"/>
      <c r="B14" s="8" t="s">
        <v>32</v>
      </c>
      <c r="C14" s="19" t="s">
        <v>23</v>
      </c>
      <c r="D14" s="19">
        <v>1</v>
      </c>
      <c r="E14" s="19" t="s">
        <v>6</v>
      </c>
      <c r="F14" s="19" t="s">
        <v>10</v>
      </c>
      <c r="G14" s="19" t="s">
        <v>9</v>
      </c>
      <c r="H14" s="19" t="s">
        <v>6</v>
      </c>
      <c r="I14" s="19" t="s">
        <v>5</v>
      </c>
      <c r="J14" s="19" t="s">
        <v>8</v>
      </c>
      <c r="K14" s="6" t="s">
        <v>97</v>
      </c>
      <c r="L14" s="25">
        <f>L15</f>
        <v>52300</v>
      </c>
      <c r="M14" s="40">
        <f>M15+M16+M17</f>
        <v>55361.74</v>
      </c>
      <c r="N14" s="25">
        <f>M14/L14*100</f>
        <v>105.85418738049712</v>
      </c>
    </row>
    <row r="15" spans="1:14" s="3" customFormat="1" ht="76.5">
      <c r="A15" s="14"/>
      <c r="B15" s="8" t="s">
        <v>33</v>
      </c>
      <c r="C15" s="19" t="s">
        <v>23</v>
      </c>
      <c r="D15" s="19">
        <v>1</v>
      </c>
      <c r="E15" s="19" t="s">
        <v>6</v>
      </c>
      <c r="F15" s="19" t="s">
        <v>10</v>
      </c>
      <c r="G15" s="19" t="s">
        <v>9</v>
      </c>
      <c r="H15" s="19" t="s">
        <v>6</v>
      </c>
      <c r="I15" s="19" t="s">
        <v>124</v>
      </c>
      <c r="J15" s="19" t="s">
        <v>8</v>
      </c>
      <c r="K15" s="6" t="s">
        <v>97</v>
      </c>
      <c r="L15" s="25">
        <v>52300</v>
      </c>
      <c r="M15" s="40">
        <v>55361.84</v>
      </c>
      <c r="N15" s="25">
        <f>M15/L15*100</f>
        <v>105.85437858508604</v>
      </c>
    </row>
    <row r="16" spans="1:14" s="3" customFormat="1" ht="56.25">
      <c r="A16" s="14"/>
      <c r="B16" s="8" t="s">
        <v>34</v>
      </c>
      <c r="C16" s="19" t="s">
        <v>23</v>
      </c>
      <c r="D16" s="19" t="s">
        <v>15</v>
      </c>
      <c r="E16" s="19" t="s">
        <v>6</v>
      </c>
      <c r="F16" s="19" t="s">
        <v>10</v>
      </c>
      <c r="G16" s="19" t="s">
        <v>9</v>
      </c>
      <c r="H16" s="19" t="s">
        <v>6</v>
      </c>
      <c r="I16" s="19" t="s">
        <v>123</v>
      </c>
      <c r="J16" s="19" t="s">
        <v>8</v>
      </c>
      <c r="K16" s="49" t="s">
        <v>118</v>
      </c>
      <c r="L16" s="25"/>
      <c r="M16" s="40">
        <v>-0.02</v>
      </c>
      <c r="N16" s="25"/>
    </row>
    <row r="17" spans="1:14" s="3" customFormat="1" ht="67.5">
      <c r="A17" s="14"/>
      <c r="B17" s="8" t="s">
        <v>53</v>
      </c>
      <c r="C17" s="19" t="s">
        <v>23</v>
      </c>
      <c r="D17" s="19" t="s">
        <v>15</v>
      </c>
      <c r="E17" s="19" t="s">
        <v>6</v>
      </c>
      <c r="F17" s="19" t="s">
        <v>10</v>
      </c>
      <c r="G17" s="19" t="s">
        <v>9</v>
      </c>
      <c r="H17" s="19" t="s">
        <v>6</v>
      </c>
      <c r="I17" s="19" t="s">
        <v>125</v>
      </c>
      <c r="J17" s="19" t="s">
        <v>8</v>
      </c>
      <c r="K17" s="49" t="s">
        <v>119</v>
      </c>
      <c r="L17" s="25"/>
      <c r="M17" s="40">
        <v>-0.08</v>
      </c>
      <c r="N17" s="25"/>
    </row>
    <row r="18" spans="1:14" s="3" customFormat="1" ht="33.75">
      <c r="A18" s="14"/>
      <c r="B18" s="8" t="s">
        <v>35</v>
      </c>
      <c r="C18" s="19" t="s">
        <v>23</v>
      </c>
      <c r="D18" s="19" t="s">
        <v>15</v>
      </c>
      <c r="E18" s="19" t="s">
        <v>6</v>
      </c>
      <c r="F18" s="19" t="s">
        <v>10</v>
      </c>
      <c r="G18" s="19" t="s">
        <v>21</v>
      </c>
      <c r="H18" s="19" t="s">
        <v>6</v>
      </c>
      <c r="I18" s="19" t="s">
        <v>5</v>
      </c>
      <c r="J18" s="19" t="s">
        <v>8</v>
      </c>
      <c r="K18" s="50" t="s">
        <v>120</v>
      </c>
      <c r="L18" s="25"/>
      <c r="M18" s="40">
        <f>M19+M20</f>
        <v>-117.32000000000001</v>
      </c>
      <c r="N18" s="25"/>
    </row>
    <row r="19" spans="1:14" s="3" customFormat="1" ht="45">
      <c r="A19" s="14"/>
      <c r="B19" s="8" t="s">
        <v>36</v>
      </c>
      <c r="C19" s="19" t="s">
        <v>23</v>
      </c>
      <c r="D19" s="19" t="s">
        <v>15</v>
      </c>
      <c r="E19" s="19" t="s">
        <v>6</v>
      </c>
      <c r="F19" s="19" t="s">
        <v>10</v>
      </c>
      <c r="G19" s="19" t="s">
        <v>21</v>
      </c>
      <c r="H19" s="19" t="s">
        <v>6</v>
      </c>
      <c r="I19" s="19" t="s">
        <v>124</v>
      </c>
      <c r="J19" s="19" t="s">
        <v>8</v>
      </c>
      <c r="K19" s="50" t="s">
        <v>121</v>
      </c>
      <c r="L19" s="25"/>
      <c r="M19" s="40">
        <v>-116.4</v>
      </c>
      <c r="N19" s="25"/>
    </row>
    <row r="20" spans="1:14" s="3" customFormat="1" ht="33.75">
      <c r="A20" s="14"/>
      <c r="B20" s="8" t="s">
        <v>24</v>
      </c>
      <c r="C20" s="19" t="s">
        <v>23</v>
      </c>
      <c r="D20" s="19" t="s">
        <v>15</v>
      </c>
      <c r="E20" s="19" t="s">
        <v>6</v>
      </c>
      <c r="F20" s="19" t="s">
        <v>10</v>
      </c>
      <c r="G20" s="19" t="s">
        <v>21</v>
      </c>
      <c r="H20" s="19" t="s">
        <v>6</v>
      </c>
      <c r="I20" s="19" t="s">
        <v>123</v>
      </c>
      <c r="J20" s="19" t="s">
        <v>8</v>
      </c>
      <c r="K20" s="50" t="s">
        <v>122</v>
      </c>
      <c r="L20" s="25"/>
      <c r="M20" s="40">
        <v>-0.92</v>
      </c>
      <c r="N20" s="25"/>
    </row>
    <row r="21" spans="1:14" s="3" customFormat="1" ht="32.25" customHeight="1">
      <c r="A21" s="14"/>
      <c r="B21" s="8" t="s">
        <v>17</v>
      </c>
      <c r="C21" s="19" t="s">
        <v>4</v>
      </c>
      <c r="D21" s="19" t="s">
        <v>15</v>
      </c>
      <c r="E21" s="19" t="s">
        <v>14</v>
      </c>
      <c r="F21" s="19" t="s">
        <v>3</v>
      </c>
      <c r="G21" s="19" t="s">
        <v>4</v>
      </c>
      <c r="H21" s="19" t="s">
        <v>3</v>
      </c>
      <c r="I21" s="19" t="s">
        <v>5</v>
      </c>
      <c r="J21" s="19" t="s">
        <v>4</v>
      </c>
      <c r="K21" s="6" t="s">
        <v>71</v>
      </c>
      <c r="L21" s="25">
        <f>L23+L24+L25+L26</f>
        <v>155342</v>
      </c>
      <c r="M21" s="40">
        <f>M23+M24+M25+M26</f>
        <v>156112.32</v>
      </c>
      <c r="N21" s="25">
        <f aca="true" t="shared" si="0" ref="N21:N26">M21/L21*100</f>
        <v>100.49588649560326</v>
      </c>
    </row>
    <row r="22" spans="1:14" s="3" customFormat="1" ht="32.25" customHeight="1">
      <c r="A22" s="14"/>
      <c r="B22" s="8" t="s">
        <v>18</v>
      </c>
      <c r="C22" s="19" t="s">
        <v>56</v>
      </c>
      <c r="D22" s="19" t="s">
        <v>15</v>
      </c>
      <c r="E22" s="19" t="s">
        <v>14</v>
      </c>
      <c r="F22" s="19" t="s">
        <v>10</v>
      </c>
      <c r="G22" s="19" t="s">
        <v>4</v>
      </c>
      <c r="H22" s="19" t="s">
        <v>6</v>
      </c>
      <c r="I22" s="19" t="s">
        <v>5</v>
      </c>
      <c r="J22" s="19" t="s">
        <v>8</v>
      </c>
      <c r="K22" s="30" t="s">
        <v>96</v>
      </c>
      <c r="L22" s="25">
        <f>L23+L24+L25+L26</f>
        <v>155342</v>
      </c>
      <c r="M22" s="40">
        <f>M23+M24+M25+M26</f>
        <v>156112.32</v>
      </c>
      <c r="N22" s="25">
        <f t="shared" si="0"/>
        <v>100.49588649560326</v>
      </c>
    </row>
    <row r="23" spans="1:14" s="3" customFormat="1" ht="58.5" customHeight="1">
      <c r="A23" s="14"/>
      <c r="B23" s="8" t="s">
        <v>25</v>
      </c>
      <c r="C23" s="23" t="s">
        <v>56</v>
      </c>
      <c r="D23" s="23" t="s">
        <v>15</v>
      </c>
      <c r="E23" s="23" t="s">
        <v>14</v>
      </c>
      <c r="F23" s="23" t="s">
        <v>10</v>
      </c>
      <c r="G23" s="23" t="s">
        <v>67</v>
      </c>
      <c r="H23" s="23" t="s">
        <v>6</v>
      </c>
      <c r="I23" s="23" t="s">
        <v>5</v>
      </c>
      <c r="J23" s="23" t="s">
        <v>8</v>
      </c>
      <c r="K23" s="30" t="s">
        <v>98</v>
      </c>
      <c r="L23" s="26">
        <v>72070</v>
      </c>
      <c r="M23" s="41">
        <v>72070.75</v>
      </c>
      <c r="N23" s="25">
        <f t="shared" si="0"/>
        <v>100.00104065491884</v>
      </c>
    </row>
    <row r="24" spans="1:14" s="3" customFormat="1" ht="63" customHeight="1">
      <c r="A24" s="14"/>
      <c r="B24" s="8" t="s">
        <v>27</v>
      </c>
      <c r="C24" s="23" t="s">
        <v>56</v>
      </c>
      <c r="D24" s="23" t="s">
        <v>15</v>
      </c>
      <c r="E24" s="23" t="s">
        <v>14</v>
      </c>
      <c r="F24" s="23" t="s">
        <v>10</v>
      </c>
      <c r="G24" s="23" t="s">
        <v>68</v>
      </c>
      <c r="H24" s="23" t="s">
        <v>6</v>
      </c>
      <c r="I24" s="23" t="s">
        <v>5</v>
      </c>
      <c r="J24" s="23" t="s">
        <v>8</v>
      </c>
      <c r="K24" s="30" t="s">
        <v>99</v>
      </c>
      <c r="L24" s="26">
        <v>400</v>
      </c>
      <c r="M24" s="41">
        <v>506.85</v>
      </c>
      <c r="N24" s="25">
        <f t="shared" si="0"/>
        <v>126.7125</v>
      </c>
    </row>
    <row r="25" spans="1:14" s="3" customFormat="1" ht="48" customHeight="1">
      <c r="A25" s="14"/>
      <c r="B25" s="8" t="s">
        <v>37</v>
      </c>
      <c r="C25" s="23" t="s">
        <v>56</v>
      </c>
      <c r="D25" s="23" t="s">
        <v>15</v>
      </c>
      <c r="E25" s="23" t="s">
        <v>14</v>
      </c>
      <c r="F25" s="23" t="s">
        <v>10</v>
      </c>
      <c r="G25" s="23" t="s">
        <v>69</v>
      </c>
      <c r="H25" s="23" t="s">
        <v>6</v>
      </c>
      <c r="I25" s="23" t="s">
        <v>5</v>
      </c>
      <c r="J25" s="23" t="s">
        <v>8</v>
      </c>
      <c r="K25" s="30" t="s">
        <v>100</v>
      </c>
      <c r="L25" s="26">
        <v>92972</v>
      </c>
      <c r="M25" s="41">
        <v>95824.61</v>
      </c>
      <c r="N25" s="25">
        <f t="shared" si="0"/>
        <v>103.06824635374092</v>
      </c>
    </row>
    <row r="26" spans="1:14" s="3" customFormat="1" ht="52.5" customHeight="1">
      <c r="A26" s="14"/>
      <c r="B26" s="8" t="s">
        <v>19</v>
      </c>
      <c r="C26" s="23" t="s">
        <v>56</v>
      </c>
      <c r="D26" s="23" t="s">
        <v>15</v>
      </c>
      <c r="E26" s="23" t="s">
        <v>14</v>
      </c>
      <c r="F26" s="23" t="s">
        <v>10</v>
      </c>
      <c r="G26" s="23" t="s">
        <v>70</v>
      </c>
      <c r="H26" s="23" t="s">
        <v>6</v>
      </c>
      <c r="I26" s="23" t="s">
        <v>5</v>
      </c>
      <c r="J26" s="23" t="s">
        <v>8</v>
      </c>
      <c r="K26" s="30" t="s">
        <v>104</v>
      </c>
      <c r="L26" s="26">
        <v>-10100</v>
      </c>
      <c r="M26" s="41">
        <v>-12289.89</v>
      </c>
      <c r="N26" s="25">
        <f t="shared" si="0"/>
        <v>121.68207920792078</v>
      </c>
    </row>
    <row r="27" spans="1:14" s="3" customFormat="1" ht="12.75">
      <c r="A27" s="14"/>
      <c r="B27" s="8" t="s">
        <v>38</v>
      </c>
      <c r="C27" s="29" t="s">
        <v>23</v>
      </c>
      <c r="D27" s="29">
        <v>1</v>
      </c>
      <c r="E27" s="29" t="s">
        <v>16</v>
      </c>
      <c r="F27" s="29" t="s">
        <v>3</v>
      </c>
      <c r="G27" s="29" t="s">
        <v>4</v>
      </c>
      <c r="H27" s="29" t="s">
        <v>3</v>
      </c>
      <c r="I27" s="29" t="s">
        <v>5</v>
      </c>
      <c r="J27" s="29" t="s">
        <v>4</v>
      </c>
      <c r="K27" s="31" t="s">
        <v>73</v>
      </c>
      <c r="L27" s="25">
        <f>L28+L30</f>
        <v>57758</v>
      </c>
      <c r="M27" s="40">
        <f>M28+M30</f>
        <v>58266.26</v>
      </c>
      <c r="N27" s="25">
        <f aca="true" t="shared" si="1" ref="N27:N62">M27/L27*100</f>
        <v>100.87998199383637</v>
      </c>
    </row>
    <row r="28" spans="1:14" s="3" customFormat="1" ht="12.75">
      <c r="A28" s="14"/>
      <c r="B28" s="8" t="s">
        <v>39</v>
      </c>
      <c r="C28" s="28" t="s">
        <v>23</v>
      </c>
      <c r="D28" s="28" t="s">
        <v>15</v>
      </c>
      <c r="E28" s="28" t="s">
        <v>16</v>
      </c>
      <c r="F28" s="28" t="s">
        <v>6</v>
      </c>
      <c r="G28" s="28" t="s">
        <v>4</v>
      </c>
      <c r="H28" s="28" t="s">
        <v>3</v>
      </c>
      <c r="I28" s="28" t="s">
        <v>5</v>
      </c>
      <c r="J28" s="28" t="s">
        <v>8</v>
      </c>
      <c r="K28" s="31" t="s">
        <v>101</v>
      </c>
      <c r="L28" s="25">
        <f>L29</f>
        <v>11485</v>
      </c>
      <c r="M28" s="40">
        <f>M29</f>
        <v>11536.79</v>
      </c>
      <c r="N28" s="25">
        <f t="shared" si="1"/>
        <v>100.45093600348281</v>
      </c>
    </row>
    <row r="29" spans="1:14" s="3" customFormat="1" ht="39.75" customHeight="1">
      <c r="A29" s="14"/>
      <c r="B29" s="8" t="s">
        <v>40</v>
      </c>
      <c r="C29" s="28" t="s">
        <v>23</v>
      </c>
      <c r="D29" s="28" t="s">
        <v>15</v>
      </c>
      <c r="E29" s="28" t="s">
        <v>16</v>
      </c>
      <c r="F29" s="28" t="s">
        <v>6</v>
      </c>
      <c r="G29" s="28" t="s">
        <v>21</v>
      </c>
      <c r="H29" s="28" t="s">
        <v>24</v>
      </c>
      <c r="I29" s="28" t="s">
        <v>5</v>
      </c>
      <c r="J29" s="28" t="s">
        <v>8</v>
      </c>
      <c r="K29" s="31" t="s">
        <v>105</v>
      </c>
      <c r="L29" s="25">
        <v>11485</v>
      </c>
      <c r="M29" s="40">
        <v>11536.79</v>
      </c>
      <c r="N29" s="25">
        <f t="shared" si="1"/>
        <v>100.45093600348281</v>
      </c>
    </row>
    <row r="30" spans="1:14" s="3" customFormat="1" ht="12.75">
      <c r="A30" s="14"/>
      <c r="B30" s="8" t="s">
        <v>41</v>
      </c>
      <c r="C30" s="28" t="s">
        <v>23</v>
      </c>
      <c r="D30" s="28" t="s">
        <v>15</v>
      </c>
      <c r="E30" s="28" t="s">
        <v>16</v>
      </c>
      <c r="F30" s="28" t="s">
        <v>16</v>
      </c>
      <c r="G30" s="28" t="s">
        <v>4</v>
      </c>
      <c r="H30" s="28" t="s">
        <v>3</v>
      </c>
      <c r="I30" s="28" t="s">
        <v>5</v>
      </c>
      <c r="J30" s="28" t="s">
        <v>8</v>
      </c>
      <c r="K30" s="32" t="s">
        <v>74</v>
      </c>
      <c r="L30" s="25">
        <f>L31+L33</f>
        <v>46273</v>
      </c>
      <c r="M30" s="40">
        <f>M31+M33</f>
        <v>46729.47</v>
      </c>
      <c r="N30" s="25">
        <f t="shared" si="1"/>
        <v>100.98647159250535</v>
      </c>
    </row>
    <row r="31" spans="1:14" s="3" customFormat="1" ht="12.75">
      <c r="A31" s="14"/>
      <c r="B31" s="8" t="s">
        <v>42</v>
      </c>
      <c r="C31" s="28" t="s">
        <v>23</v>
      </c>
      <c r="D31" s="28" t="s">
        <v>15</v>
      </c>
      <c r="E31" s="28" t="s">
        <v>16</v>
      </c>
      <c r="F31" s="28" t="s">
        <v>14</v>
      </c>
      <c r="G31" s="28" t="s">
        <v>4</v>
      </c>
      <c r="H31" s="28" t="s">
        <v>3</v>
      </c>
      <c r="I31" s="28" t="s">
        <v>5</v>
      </c>
      <c r="J31" s="28" t="s">
        <v>8</v>
      </c>
      <c r="K31" s="32" t="s">
        <v>115</v>
      </c>
      <c r="L31" s="25">
        <f>L32</f>
        <v>26</v>
      </c>
      <c r="M31" s="40">
        <f>M32</f>
        <v>68.25</v>
      </c>
      <c r="N31" s="25">
        <f t="shared" si="1"/>
        <v>262.5</v>
      </c>
    </row>
    <row r="32" spans="1:14" s="3" customFormat="1" ht="25.5">
      <c r="A32" s="14"/>
      <c r="B32" s="8" t="s">
        <v>43</v>
      </c>
      <c r="C32" s="28" t="s">
        <v>23</v>
      </c>
      <c r="D32" s="28" t="s">
        <v>15</v>
      </c>
      <c r="E32" s="28" t="s">
        <v>16</v>
      </c>
      <c r="F32" s="28" t="s">
        <v>14</v>
      </c>
      <c r="G32" s="28" t="s">
        <v>117</v>
      </c>
      <c r="H32" s="28" t="s">
        <v>3</v>
      </c>
      <c r="I32" s="28" t="s">
        <v>5</v>
      </c>
      <c r="J32" s="28" t="s">
        <v>8</v>
      </c>
      <c r="K32" s="48" t="s">
        <v>116</v>
      </c>
      <c r="L32" s="25">
        <v>26</v>
      </c>
      <c r="M32" s="40">
        <v>68.25</v>
      </c>
      <c r="N32" s="25">
        <f t="shared" si="1"/>
        <v>262.5</v>
      </c>
    </row>
    <row r="33" spans="1:14" s="3" customFormat="1" ht="15.75" customHeight="1">
      <c r="A33" s="14"/>
      <c r="B33" s="8" t="s">
        <v>44</v>
      </c>
      <c r="C33" s="28" t="s">
        <v>23</v>
      </c>
      <c r="D33" s="28" t="s">
        <v>15</v>
      </c>
      <c r="E33" s="28" t="s">
        <v>16</v>
      </c>
      <c r="F33" s="28" t="s">
        <v>16</v>
      </c>
      <c r="G33" s="28" t="s">
        <v>13</v>
      </c>
      <c r="H33" s="28" t="s">
        <v>3</v>
      </c>
      <c r="I33" s="28" t="s">
        <v>5</v>
      </c>
      <c r="J33" s="28" t="s">
        <v>8</v>
      </c>
      <c r="K33" s="33" t="s">
        <v>80</v>
      </c>
      <c r="L33" s="25">
        <f>L34</f>
        <v>46247</v>
      </c>
      <c r="M33" s="40">
        <f>M34</f>
        <v>46661.22</v>
      </c>
      <c r="N33" s="25">
        <f t="shared" si="1"/>
        <v>100.89566890825353</v>
      </c>
    </row>
    <row r="34" spans="1:14" s="3" customFormat="1" ht="24.75" customHeight="1">
      <c r="A34" s="14"/>
      <c r="B34" s="8" t="s">
        <v>45</v>
      </c>
      <c r="C34" s="28" t="s">
        <v>23</v>
      </c>
      <c r="D34" s="28" t="s">
        <v>15</v>
      </c>
      <c r="E34" s="28" t="s">
        <v>16</v>
      </c>
      <c r="F34" s="28" t="s">
        <v>16</v>
      </c>
      <c r="G34" s="28" t="s">
        <v>78</v>
      </c>
      <c r="H34" s="28" t="s">
        <v>24</v>
      </c>
      <c r="I34" s="28" t="s">
        <v>5</v>
      </c>
      <c r="J34" s="28" t="s">
        <v>8</v>
      </c>
      <c r="K34" s="33" t="s">
        <v>79</v>
      </c>
      <c r="L34" s="25">
        <v>46247</v>
      </c>
      <c r="M34" s="40">
        <v>46661.22</v>
      </c>
      <c r="N34" s="25">
        <f t="shared" si="1"/>
        <v>100.89566890825353</v>
      </c>
    </row>
    <row r="35" spans="1:14" s="3" customFormat="1" ht="12.75">
      <c r="A35" s="14"/>
      <c r="B35" s="8" t="s">
        <v>26</v>
      </c>
      <c r="C35" s="19" t="s">
        <v>4</v>
      </c>
      <c r="D35" s="19" t="s">
        <v>15</v>
      </c>
      <c r="E35" s="19" t="s">
        <v>89</v>
      </c>
      <c r="F35" s="19" t="s">
        <v>3</v>
      </c>
      <c r="G35" s="19" t="s">
        <v>4</v>
      </c>
      <c r="H35" s="19" t="s">
        <v>3</v>
      </c>
      <c r="I35" s="19" t="s">
        <v>5</v>
      </c>
      <c r="J35" s="19" t="s">
        <v>4</v>
      </c>
      <c r="K35" s="6" t="s">
        <v>90</v>
      </c>
      <c r="L35" s="25">
        <f>L36</f>
        <v>18000</v>
      </c>
      <c r="M35" s="40">
        <f>M36</f>
        <v>20000</v>
      </c>
      <c r="N35" s="25">
        <f t="shared" si="1"/>
        <v>111.11111111111111</v>
      </c>
    </row>
    <row r="36" spans="1:14" s="3" customFormat="1" ht="36" customHeight="1">
      <c r="A36" s="14"/>
      <c r="B36" s="8" t="s">
        <v>46</v>
      </c>
      <c r="C36" s="19" t="s">
        <v>95</v>
      </c>
      <c r="D36" s="19" t="s">
        <v>15</v>
      </c>
      <c r="E36" s="19" t="s">
        <v>89</v>
      </c>
      <c r="F36" s="19" t="s">
        <v>75</v>
      </c>
      <c r="G36" s="19" t="s">
        <v>4</v>
      </c>
      <c r="H36" s="19" t="s">
        <v>6</v>
      </c>
      <c r="I36" s="19" t="s">
        <v>5</v>
      </c>
      <c r="J36" s="19" t="s">
        <v>8</v>
      </c>
      <c r="K36" s="6" t="s">
        <v>103</v>
      </c>
      <c r="L36" s="25">
        <f>L37</f>
        <v>18000</v>
      </c>
      <c r="M36" s="40">
        <f>M37</f>
        <v>20000</v>
      </c>
      <c r="N36" s="25">
        <f t="shared" si="1"/>
        <v>111.11111111111111</v>
      </c>
    </row>
    <row r="37" spans="1:14" s="3" customFormat="1" ht="50.25" customHeight="1">
      <c r="A37" s="14"/>
      <c r="B37" s="8" t="s">
        <v>47</v>
      </c>
      <c r="C37" s="19" t="s">
        <v>95</v>
      </c>
      <c r="D37" s="19" t="s">
        <v>15</v>
      </c>
      <c r="E37" s="19" t="s">
        <v>89</v>
      </c>
      <c r="F37" s="19" t="s">
        <v>75</v>
      </c>
      <c r="G37" s="19" t="s">
        <v>12</v>
      </c>
      <c r="H37" s="19" t="s">
        <v>6</v>
      </c>
      <c r="I37" s="19" t="s">
        <v>5</v>
      </c>
      <c r="J37" s="19" t="s">
        <v>8</v>
      </c>
      <c r="K37" s="47" t="s">
        <v>91</v>
      </c>
      <c r="L37" s="25">
        <v>18000</v>
      </c>
      <c r="M37" s="40">
        <v>20000</v>
      </c>
      <c r="N37" s="25">
        <f t="shared" si="1"/>
        <v>111.11111111111111</v>
      </c>
    </row>
    <row r="38" spans="1:14" s="3" customFormat="1" ht="50.25" customHeight="1">
      <c r="A38" s="14"/>
      <c r="B38" s="8"/>
      <c r="C38" s="19" t="s">
        <v>95</v>
      </c>
      <c r="D38" s="19" t="s">
        <v>15</v>
      </c>
      <c r="E38" s="19" t="s">
        <v>17</v>
      </c>
      <c r="F38" s="19" t="s">
        <v>135</v>
      </c>
      <c r="G38" s="19" t="s">
        <v>4</v>
      </c>
      <c r="H38" s="19" t="s">
        <v>3</v>
      </c>
      <c r="I38" s="19" t="s">
        <v>5</v>
      </c>
      <c r="J38" s="19" t="s">
        <v>137</v>
      </c>
      <c r="K38" s="47" t="s">
        <v>139</v>
      </c>
      <c r="L38" s="40">
        <f>L39</f>
        <v>0</v>
      </c>
      <c r="M38" s="40">
        <f>M39</f>
        <v>3828</v>
      </c>
      <c r="N38" s="25"/>
    </row>
    <row r="39" spans="1:14" s="3" customFormat="1" ht="50.25" customHeight="1">
      <c r="A39" s="14"/>
      <c r="B39" s="8"/>
      <c r="C39" s="19" t="s">
        <v>95</v>
      </c>
      <c r="D39" s="19" t="s">
        <v>15</v>
      </c>
      <c r="E39" s="19" t="s">
        <v>17</v>
      </c>
      <c r="F39" s="19" t="s">
        <v>135</v>
      </c>
      <c r="G39" s="19" t="s">
        <v>136</v>
      </c>
      <c r="H39" s="19" t="s">
        <v>24</v>
      </c>
      <c r="I39" s="19" t="s">
        <v>5</v>
      </c>
      <c r="J39" s="19" t="s">
        <v>137</v>
      </c>
      <c r="K39" s="47" t="s">
        <v>138</v>
      </c>
      <c r="L39" s="25">
        <v>0</v>
      </c>
      <c r="M39" s="40">
        <v>3828</v>
      </c>
      <c r="N39" s="25"/>
    </row>
    <row r="40" spans="1:14" s="3" customFormat="1" ht="16.5" customHeight="1">
      <c r="A40" s="14"/>
      <c r="B40" s="8" t="s">
        <v>28</v>
      </c>
      <c r="C40" s="19" t="s">
        <v>95</v>
      </c>
      <c r="D40" s="19" t="s">
        <v>15</v>
      </c>
      <c r="E40" s="19" t="s">
        <v>19</v>
      </c>
      <c r="F40" s="19" t="s">
        <v>3</v>
      </c>
      <c r="G40" s="19" t="s">
        <v>4</v>
      </c>
      <c r="H40" s="19" t="s">
        <v>3</v>
      </c>
      <c r="I40" s="19" t="s">
        <v>5</v>
      </c>
      <c r="J40" s="19" t="s">
        <v>4</v>
      </c>
      <c r="K40" s="47" t="s">
        <v>112</v>
      </c>
      <c r="L40" s="40">
        <f>L41</f>
        <v>0</v>
      </c>
      <c r="M40" s="40">
        <f>M41</f>
        <v>4000</v>
      </c>
      <c r="N40" s="25"/>
    </row>
    <row r="41" spans="1:14" s="3" customFormat="1" ht="21" customHeight="1">
      <c r="A41" s="14"/>
      <c r="B41" s="8" t="s">
        <v>48</v>
      </c>
      <c r="C41" s="19" t="s">
        <v>95</v>
      </c>
      <c r="D41" s="19" t="s">
        <v>15</v>
      </c>
      <c r="E41" s="19" t="s">
        <v>19</v>
      </c>
      <c r="F41" s="19" t="s">
        <v>10</v>
      </c>
      <c r="G41" s="19" t="s">
        <v>12</v>
      </c>
      <c r="H41" s="19" t="s">
        <v>10</v>
      </c>
      <c r="I41" s="19" t="s">
        <v>5</v>
      </c>
      <c r="J41" s="19" t="s">
        <v>114</v>
      </c>
      <c r="K41" s="47" t="s">
        <v>113</v>
      </c>
      <c r="L41" s="25"/>
      <c r="M41" s="40">
        <v>4000</v>
      </c>
      <c r="N41" s="25"/>
    </row>
    <row r="42" spans="1:14" s="1" customFormat="1" ht="18.75" customHeight="1">
      <c r="A42" s="14"/>
      <c r="B42" s="8" t="s">
        <v>20</v>
      </c>
      <c r="C42" s="11" t="s">
        <v>95</v>
      </c>
      <c r="D42" s="11" t="s">
        <v>31</v>
      </c>
      <c r="E42" s="11" t="s">
        <v>3</v>
      </c>
      <c r="F42" s="11" t="s">
        <v>3</v>
      </c>
      <c r="G42" s="11" t="s">
        <v>4</v>
      </c>
      <c r="H42" s="11" t="s">
        <v>3</v>
      </c>
      <c r="I42" s="11" t="s">
        <v>5</v>
      </c>
      <c r="J42" s="11" t="s">
        <v>4</v>
      </c>
      <c r="K42" s="10" t="s">
        <v>57</v>
      </c>
      <c r="L42" s="38">
        <f>L43</f>
        <v>7565942.66</v>
      </c>
      <c r="M42" s="38">
        <f>M43</f>
        <v>7569942.66</v>
      </c>
      <c r="N42" s="25">
        <f t="shared" si="1"/>
        <v>100.05286849477658</v>
      </c>
    </row>
    <row r="43" spans="1:14" s="1" customFormat="1" ht="25.5">
      <c r="A43" s="14"/>
      <c r="B43" s="8" t="s">
        <v>49</v>
      </c>
      <c r="C43" s="9" t="s">
        <v>95</v>
      </c>
      <c r="D43" s="9" t="s">
        <v>31</v>
      </c>
      <c r="E43" s="9" t="s">
        <v>10</v>
      </c>
      <c r="F43" s="9" t="s">
        <v>3</v>
      </c>
      <c r="G43" s="9" t="s">
        <v>4</v>
      </c>
      <c r="H43" s="9" t="s">
        <v>3</v>
      </c>
      <c r="I43" s="9" t="s">
        <v>5</v>
      </c>
      <c r="J43" s="9" t="s">
        <v>4</v>
      </c>
      <c r="K43" s="6" t="s">
        <v>58</v>
      </c>
      <c r="L43" s="42">
        <f>SUM(L44+L47+L53+L60)</f>
        <v>7565942.66</v>
      </c>
      <c r="M43" s="42">
        <f>M44+M47+M53+M60</f>
        <v>7569942.66</v>
      </c>
      <c r="N43" s="25">
        <f t="shared" si="1"/>
        <v>100.05286849477658</v>
      </c>
    </row>
    <row r="44" spans="1:14" s="1" customFormat="1" ht="25.5">
      <c r="A44" s="14"/>
      <c r="B44" s="8" t="s">
        <v>50</v>
      </c>
      <c r="C44" s="11" t="s">
        <v>95</v>
      </c>
      <c r="D44" s="11" t="s">
        <v>31</v>
      </c>
      <c r="E44" s="11" t="s">
        <v>10</v>
      </c>
      <c r="F44" s="11" t="s">
        <v>24</v>
      </c>
      <c r="G44" s="11" t="s">
        <v>4</v>
      </c>
      <c r="H44" s="11" t="s">
        <v>3</v>
      </c>
      <c r="I44" s="11" t="s">
        <v>5</v>
      </c>
      <c r="J44" s="11" t="s">
        <v>106</v>
      </c>
      <c r="K44" s="12" t="s">
        <v>59</v>
      </c>
      <c r="L44" s="43">
        <f>L45</f>
        <v>6052600</v>
      </c>
      <c r="M44" s="43">
        <f>M45</f>
        <v>6052600</v>
      </c>
      <c r="N44" s="25">
        <f t="shared" si="1"/>
        <v>100</v>
      </c>
    </row>
    <row r="45" spans="1:14" s="1" customFormat="1" ht="12.75">
      <c r="A45" s="14"/>
      <c r="B45" s="8" t="s">
        <v>109</v>
      </c>
      <c r="C45" s="9" t="s">
        <v>95</v>
      </c>
      <c r="D45" s="9" t="s">
        <v>31</v>
      </c>
      <c r="E45" s="9" t="s">
        <v>10</v>
      </c>
      <c r="F45" s="9" t="s">
        <v>37</v>
      </c>
      <c r="G45" s="9" t="s">
        <v>54</v>
      </c>
      <c r="H45" s="9" t="s">
        <v>3</v>
      </c>
      <c r="I45" s="9" t="s">
        <v>5</v>
      </c>
      <c r="J45" s="9" t="s">
        <v>106</v>
      </c>
      <c r="K45" s="4" t="s">
        <v>60</v>
      </c>
      <c r="L45" s="42">
        <f>L46</f>
        <v>6052600</v>
      </c>
      <c r="M45" s="42">
        <f>M46</f>
        <v>6052600</v>
      </c>
      <c r="N45" s="25">
        <f t="shared" si="1"/>
        <v>100</v>
      </c>
    </row>
    <row r="46" spans="1:14" s="1" customFormat="1" ht="27" customHeight="1">
      <c r="A46" s="14"/>
      <c r="B46" s="8" t="s">
        <v>110</v>
      </c>
      <c r="C46" s="9" t="s">
        <v>95</v>
      </c>
      <c r="D46" s="9" t="s">
        <v>31</v>
      </c>
      <c r="E46" s="9" t="s">
        <v>10</v>
      </c>
      <c r="F46" s="9" t="s">
        <v>37</v>
      </c>
      <c r="G46" s="9" t="s">
        <v>54</v>
      </c>
      <c r="H46" s="9" t="s">
        <v>24</v>
      </c>
      <c r="I46" s="9" t="s">
        <v>5</v>
      </c>
      <c r="J46" s="9" t="s">
        <v>106</v>
      </c>
      <c r="K46" s="5" t="s">
        <v>85</v>
      </c>
      <c r="L46" s="42">
        <v>6052600</v>
      </c>
      <c r="M46" s="42">
        <v>6052600</v>
      </c>
      <c r="N46" s="25">
        <f t="shared" si="1"/>
        <v>100</v>
      </c>
    </row>
    <row r="47" spans="1:14" s="1" customFormat="1" ht="29.25" customHeight="1">
      <c r="A47" s="14"/>
      <c r="B47" s="8" t="s">
        <v>126</v>
      </c>
      <c r="C47" s="11" t="s">
        <v>95</v>
      </c>
      <c r="D47" s="11" t="s">
        <v>31</v>
      </c>
      <c r="E47" s="11" t="s">
        <v>10</v>
      </c>
      <c r="F47" s="11" t="s">
        <v>20</v>
      </c>
      <c r="G47" s="11" t="s">
        <v>4</v>
      </c>
      <c r="H47" s="11" t="s">
        <v>3</v>
      </c>
      <c r="I47" s="11" t="s">
        <v>5</v>
      </c>
      <c r="J47" s="11" t="s">
        <v>106</v>
      </c>
      <c r="K47" s="10" t="s">
        <v>61</v>
      </c>
      <c r="L47" s="46">
        <f>L48+L51</f>
        <v>84762.66</v>
      </c>
      <c r="M47" s="46">
        <f>M48+M51</f>
        <v>84762.66</v>
      </c>
      <c r="N47" s="25">
        <f t="shared" si="1"/>
        <v>100</v>
      </c>
    </row>
    <row r="48" spans="1:14" s="1" customFormat="1" ht="29.25" customHeight="1">
      <c r="A48" s="14"/>
      <c r="B48" s="8" t="s">
        <v>127</v>
      </c>
      <c r="C48" s="9" t="s">
        <v>95</v>
      </c>
      <c r="D48" s="9" t="s">
        <v>31</v>
      </c>
      <c r="E48" s="9" t="s">
        <v>10</v>
      </c>
      <c r="F48" s="9" t="s">
        <v>20</v>
      </c>
      <c r="G48" s="9" t="s">
        <v>52</v>
      </c>
      <c r="H48" s="9" t="s">
        <v>3</v>
      </c>
      <c r="I48" s="9" t="s">
        <v>5</v>
      </c>
      <c r="J48" s="9" t="s">
        <v>106</v>
      </c>
      <c r="K48" s="7" t="s">
        <v>66</v>
      </c>
      <c r="L48" s="45">
        <f>SUM(L49)</f>
        <v>2326.24</v>
      </c>
      <c r="M48" s="27">
        <f>SUM(M49)</f>
        <v>2326.24</v>
      </c>
      <c r="N48" s="25">
        <f t="shared" si="1"/>
        <v>100</v>
      </c>
    </row>
    <row r="49" spans="1:14" s="1" customFormat="1" ht="29.25" customHeight="1">
      <c r="A49" s="14"/>
      <c r="B49" s="8" t="s">
        <v>128</v>
      </c>
      <c r="C49" s="9" t="s">
        <v>95</v>
      </c>
      <c r="D49" s="9" t="s">
        <v>31</v>
      </c>
      <c r="E49" s="9" t="s">
        <v>10</v>
      </c>
      <c r="F49" s="9" t="s">
        <v>20</v>
      </c>
      <c r="G49" s="9" t="s">
        <v>52</v>
      </c>
      <c r="H49" s="9" t="s">
        <v>24</v>
      </c>
      <c r="I49" s="9" t="s">
        <v>5</v>
      </c>
      <c r="J49" s="9" t="s">
        <v>106</v>
      </c>
      <c r="K49" s="7" t="s">
        <v>82</v>
      </c>
      <c r="L49" s="45">
        <f>L50</f>
        <v>2326.24</v>
      </c>
      <c r="M49" s="27">
        <f>M50</f>
        <v>2326.24</v>
      </c>
      <c r="N49" s="25">
        <f t="shared" si="1"/>
        <v>100</v>
      </c>
    </row>
    <row r="50" spans="1:14" s="1" customFormat="1" ht="39" customHeight="1">
      <c r="A50" s="14"/>
      <c r="B50" s="8" t="s">
        <v>129</v>
      </c>
      <c r="C50" s="8" t="s">
        <v>95</v>
      </c>
      <c r="D50" s="8" t="s">
        <v>31</v>
      </c>
      <c r="E50" s="8" t="s">
        <v>10</v>
      </c>
      <c r="F50" s="8" t="s">
        <v>20</v>
      </c>
      <c r="G50" s="8" t="s">
        <v>52</v>
      </c>
      <c r="H50" s="8" t="s">
        <v>24</v>
      </c>
      <c r="I50" s="8" t="s">
        <v>72</v>
      </c>
      <c r="J50" s="8" t="s">
        <v>106</v>
      </c>
      <c r="K50" s="5" t="s">
        <v>83</v>
      </c>
      <c r="L50" s="40">
        <v>2326.24</v>
      </c>
      <c r="M50" s="25">
        <v>2326.24</v>
      </c>
      <c r="N50" s="25">
        <f t="shared" si="1"/>
        <v>100</v>
      </c>
    </row>
    <row r="51" spans="1:14" s="1" customFormat="1" ht="25.5">
      <c r="A51" s="14"/>
      <c r="B51" s="8" t="s">
        <v>130</v>
      </c>
      <c r="C51" s="9" t="s">
        <v>95</v>
      </c>
      <c r="D51" s="9" t="s">
        <v>31</v>
      </c>
      <c r="E51" s="9" t="s">
        <v>10</v>
      </c>
      <c r="F51" s="9" t="s">
        <v>92</v>
      </c>
      <c r="G51" s="9" t="s">
        <v>93</v>
      </c>
      <c r="H51" s="9" t="s">
        <v>3</v>
      </c>
      <c r="I51" s="9" t="s">
        <v>5</v>
      </c>
      <c r="J51" s="9" t="s">
        <v>106</v>
      </c>
      <c r="K51" s="6" t="s">
        <v>55</v>
      </c>
      <c r="L51" s="44">
        <f>SUM(L52)</f>
        <v>82436.42</v>
      </c>
      <c r="M51" s="44">
        <f>SUM(M52)</f>
        <v>82436.42</v>
      </c>
      <c r="N51" s="25">
        <f t="shared" si="1"/>
        <v>100</v>
      </c>
    </row>
    <row r="52" spans="1:14" s="1" customFormat="1" ht="30" customHeight="1">
      <c r="A52" s="14"/>
      <c r="B52" s="8" t="s">
        <v>131</v>
      </c>
      <c r="C52" s="8" t="s">
        <v>95</v>
      </c>
      <c r="D52" s="8" t="s">
        <v>31</v>
      </c>
      <c r="E52" s="8" t="s">
        <v>10</v>
      </c>
      <c r="F52" s="8" t="s">
        <v>92</v>
      </c>
      <c r="G52" s="8" t="s">
        <v>93</v>
      </c>
      <c r="H52" s="8" t="s">
        <v>24</v>
      </c>
      <c r="I52" s="8" t="s">
        <v>5</v>
      </c>
      <c r="J52" s="8" t="s">
        <v>106</v>
      </c>
      <c r="K52" s="5" t="s">
        <v>84</v>
      </c>
      <c r="L52" s="40">
        <v>82436.42</v>
      </c>
      <c r="M52" s="45">
        <v>82436.42</v>
      </c>
      <c r="N52" s="25">
        <f t="shared" si="1"/>
        <v>100</v>
      </c>
    </row>
    <row r="53" spans="1:14" s="37" customFormat="1" ht="12.75">
      <c r="A53" s="34"/>
      <c r="B53" s="35" t="s">
        <v>132</v>
      </c>
      <c r="C53" s="35" t="s">
        <v>95</v>
      </c>
      <c r="D53" s="35" t="s">
        <v>31</v>
      </c>
      <c r="E53" s="35" t="s">
        <v>10</v>
      </c>
      <c r="F53" s="35" t="s">
        <v>102</v>
      </c>
      <c r="G53" s="35" t="s">
        <v>4</v>
      </c>
      <c r="H53" s="35" t="s">
        <v>3</v>
      </c>
      <c r="I53" s="35" t="s">
        <v>4</v>
      </c>
      <c r="J53" s="35" t="s">
        <v>106</v>
      </c>
      <c r="K53" s="36" t="s">
        <v>76</v>
      </c>
      <c r="L53" s="38">
        <f>L54+L55+L56+L57+L58+L59</f>
        <v>1428580</v>
      </c>
      <c r="M53" s="38">
        <f>M54+M55+M56+M57+M58+M59</f>
        <v>1428580</v>
      </c>
      <c r="N53" s="25">
        <f t="shared" si="1"/>
        <v>100</v>
      </c>
    </row>
    <row r="54" spans="1:14" s="1" customFormat="1" ht="25.5">
      <c r="A54" s="14"/>
      <c r="B54" s="8" t="s">
        <v>133</v>
      </c>
      <c r="C54" s="8" t="s">
        <v>95</v>
      </c>
      <c r="D54" s="8" t="s">
        <v>31</v>
      </c>
      <c r="E54" s="8" t="s">
        <v>10</v>
      </c>
      <c r="F54" s="8" t="s">
        <v>94</v>
      </c>
      <c r="G54" s="8" t="s">
        <v>51</v>
      </c>
      <c r="H54" s="8" t="s">
        <v>24</v>
      </c>
      <c r="I54" s="8" t="s">
        <v>77</v>
      </c>
      <c r="J54" s="8" t="s">
        <v>106</v>
      </c>
      <c r="K54" s="5" t="s">
        <v>151</v>
      </c>
      <c r="L54" s="25">
        <v>673520</v>
      </c>
      <c r="M54" s="25">
        <v>673520</v>
      </c>
      <c r="N54" s="25">
        <f t="shared" si="1"/>
        <v>100</v>
      </c>
    </row>
    <row r="55" spans="1:14" s="1" customFormat="1" ht="29.25" customHeight="1">
      <c r="A55" s="14"/>
      <c r="B55" s="8"/>
      <c r="C55" s="8" t="s">
        <v>95</v>
      </c>
      <c r="D55" s="8" t="s">
        <v>31</v>
      </c>
      <c r="E55" s="8" t="s">
        <v>10</v>
      </c>
      <c r="F55" s="8" t="s">
        <v>94</v>
      </c>
      <c r="G55" s="8" t="s">
        <v>51</v>
      </c>
      <c r="H55" s="8" t="s">
        <v>24</v>
      </c>
      <c r="I55" s="8" t="s">
        <v>107</v>
      </c>
      <c r="J55" s="8" t="s">
        <v>106</v>
      </c>
      <c r="K55" s="5" t="s">
        <v>155</v>
      </c>
      <c r="L55" s="25">
        <v>40300</v>
      </c>
      <c r="M55" s="25">
        <v>40300</v>
      </c>
      <c r="N55" s="25">
        <f t="shared" si="1"/>
        <v>100</v>
      </c>
    </row>
    <row r="56" spans="1:14" s="1" customFormat="1" ht="51" customHeight="1">
      <c r="A56" s="14"/>
      <c r="B56" s="8"/>
      <c r="C56" s="8" t="s">
        <v>95</v>
      </c>
      <c r="D56" s="8" t="s">
        <v>31</v>
      </c>
      <c r="E56" s="8" t="s">
        <v>10</v>
      </c>
      <c r="F56" s="8" t="s">
        <v>94</v>
      </c>
      <c r="G56" s="8" t="s">
        <v>51</v>
      </c>
      <c r="H56" s="8" t="s">
        <v>24</v>
      </c>
      <c r="I56" s="8" t="s">
        <v>154</v>
      </c>
      <c r="J56" s="8" t="s">
        <v>106</v>
      </c>
      <c r="K56" s="5" t="s">
        <v>156</v>
      </c>
      <c r="L56" s="40">
        <v>126800</v>
      </c>
      <c r="M56" s="40">
        <v>126800</v>
      </c>
      <c r="N56" s="25">
        <f t="shared" si="1"/>
        <v>100</v>
      </c>
    </row>
    <row r="57" spans="1:14" s="1" customFormat="1" ht="40.5" customHeight="1">
      <c r="A57" s="14"/>
      <c r="B57" s="8"/>
      <c r="C57" s="8" t="s">
        <v>95</v>
      </c>
      <c r="D57" s="8" t="s">
        <v>31</v>
      </c>
      <c r="E57" s="8" t="s">
        <v>10</v>
      </c>
      <c r="F57" s="8" t="s">
        <v>94</v>
      </c>
      <c r="G57" s="8" t="s">
        <v>51</v>
      </c>
      <c r="H57" s="8" t="s">
        <v>24</v>
      </c>
      <c r="I57" s="8" t="s">
        <v>108</v>
      </c>
      <c r="J57" s="8" t="s">
        <v>106</v>
      </c>
      <c r="K57" s="5" t="s">
        <v>152</v>
      </c>
      <c r="L57" s="40">
        <v>240960</v>
      </c>
      <c r="M57" s="40">
        <v>240960</v>
      </c>
      <c r="N57" s="25">
        <f t="shared" si="1"/>
        <v>100</v>
      </c>
    </row>
    <row r="58" spans="1:14" s="1" customFormat="1" ht="38.25">
      <c r="A58" s="14"/>
      <c r="B58" s="8"/>
      <c r="C58" s="8" t="s">
        <v>95</v>
      </c>
      <c r="D58" s="8" t="s">
        <v>31</v>
      </c>
      <c r="E58" s="8" t="s">
        <v>10</v>
      </c>
      <c r="F58" s="8" t="s">
        <v>94</v>
      </c>
      <c r="G58" s="8" t="s">
        <v>51</v>
      </c>
      <c r="H58" s="8" t="s">
        <v>24</v>
      </c>
      <c r="I58" s="8" t="s">
        <v>140</v>
      </c>
      <c r="J58" s="8" t="s">
        <v>106</v>
      </c>
      <c r="K58" s="5" t="s">
        <v>141</v>
      </c>
      <c r="L58" s="25">
        <v>345000</v>
      </c>
      <c r="M58" s="25">
        <v>345000</v>
      </c>
      <c r="N58" s="25">
        <f t="shared" si="1"/>
        <v>100</v>
      </c>
    </row>
    <row r="59" spans="1:14" s="1" customFormat="1" ht="25.5">
      <c r="A59" s="14"/>
      <c r="B59" s="8"/>
      <c r="C59" s="8" t="s">
        <v>95</v>
      </c>
      <c r="D59" s="8" t="s">
        <v>31</v>
      </c>
      <c r="E59" s="8" t="s">
        <v>10</v>
      </c>
      <c r="F59" s="8" t="s">
        <v>94</v>
      </c>
      <c r="G59" s="8" t="s">
        <v>51</v>
      </c>
      <c r="H59" s="8" t="s">
        <v>24</v>
      </c>
      <c r="I59" s="8" t="s">
        <v>142</v>
      </c>
      <c r="J59" s="8" t="s">
        <v>106</v>
      </c>
      <c r="K59" s="5" t="s">
        <v>153</v>
      </c>
      <c r="L59" s="25">
        <v>2000</v>
      </c>
      <c r="M59" s="25">
        <v>2000</v>
      </c>
      <c r="N59" s="25">
        <f t="shared" si="1"/>
        <v>100</v>
      </c>
    </row>
    <row r="60" spans="1:14" s="1" customFormat="1" ht="12.75">
      <c r="A60" s="14"/>
      <c r="B60" s="8"/>
      <c r="C60" s="8" t="s">
        <v>95</v>
      </c>
      <c r="D60" s="8" t="s">
        <v>31</v>
      </c>
      <c r="E60" s="8" t="s">
        <v>143</v>
      </c>
      <c r="F60" s="8" t="s">
        <v>3</v>
      </c>
      <c r="G60" s="8" t="s">
        <v>4</v>
      </c>
      <c r="H60" s="8" t="s">
        <v>3</v>
      </c>
      <c r="I60" s="8" t="s">
        <v>5</v>
      </c>
      <c r="J60" s="8" t="s">
        <v>106</v>
      </c>
      <c r="K60" s="5" t="s">
        <v>146</v>
      </c>
      <c r="L60" s="25">
        <f>L61</f>
        <v>0</v>
      </c>
      <c r="M60" s="25">
        <f>M61</f>
        <v>4000</v>
      </c>
      <c r="N60" s="25"/>
    </row>
    <row r="61" spans="1:14" s="1" customFormat="1" ht="12.75">
      <c r="A61" s="14"/>
      <c r="B61" s="8"/>
      <c r="C61" s="8" t="s">
        <v>95</v>
      </c>
      <c r="D61" s="8" t="s">
        <v>31</v>
      </c>
      <c r="E61" s="8" t="s">
        <v>143</v>
      </c>
      <c r="F61" s="8" t="s">
        <v>144</v>
      </c>
      <c r="G61" s="8" t="s">
        <v>21</v>
      </c>
      <c r="H61" s="8" t="s">
        <v>24</v>
      </c>
      <c r="I61" s="8" t="s">
        <v>5</v>
      </c>
      <c r="J61" s="8" t="s">
        <v>106</v>
      </c>
      <c r="K61" s="5" t="s">
        <v>145</v>
      </c>
      <c r="L61" s="25"/>
      <c r="M61" s="25">
        <v>4000</v>
      </c>
      <c r="N61" s="25"/>
    </row>
    <row r="62" spans="1:14" s="1" customFormat="1" ht="15.75" customHeight="1">
      <c r="A62" s="14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38">
        <f>L42+L11</f>
        <v>7849342.66</v>
      </c>
      <c r="M62" s="38">
        <f>M42+M11</f>
        <v>7867393.66</v>
      </c>
      <c r="N62" s="25">
        <f t="shared" si="1"/>
        <v>100.22996830157496</v>
      </c>
    </row>
    <row r="63" ht="12.75" customHeight="1"/>
  </sheetData>
  <sheetProtection/>
  <mergeCells count="8">
    <mergeCell ref="B62:K62"/>
    <mergeCell ref="M8:M10"/>
    <mergeCell ref="N8:N10"/>
    <mergeCell ref="C6:L6"/>
    <mergeCell ref="B8:B10"/>
    <mergeCell ref="L8:L10"/>
    <mergeCell ref="K8:K10"/>
    <mergeCell ref="C8:J9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2019-03-04T04:58:35Z</cp:lastPrinted>
  <dcterms:created xsi:type="dcterms:W3CDTF">2004-12-17T06:13:59Z</dcterms:created>
  <dcterms:modified xsi:type="dcterms:W3CDTF">2022-04-25T06:40:05Z</dcterms:modified>
  <cp:category/>
  <cp:version/>
  <cp:contentType/>
  <cp:contentStatus/>
</cp:coreProperties>
</file>